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E:\abolutorium sesja\budżet\"/>
    </mc:Choice>
  </mc:AlternateContent>
  <xr:revisionPtr revIDLastSave="0" documentId="8_{0D4F8D7D-4D4C-4EC7-A8F0-4A44D12EB01B}" xr6:coauthVersionLast="47" xr6:coauthVersionMax="47" xr10:uidLastSave="{00000000-0000-0000-0000-000000000000}"/>
  <bookViews>
    <workbookView xWindow="4580" yWindow="4580" windowWidth="28320" windowHeight="15370" activeTab="1" xr2:uid="{00000000-000D-0000-FFFF-FFFF00000000}"/>
  </bookViews>
  <sheets>
    <sheet name="Arkusz1" sheetId="1" r:id="rId1"/>
    <sheet name="Arkusz3" sheetId="3" r:id="rId2"/>
    <sheet name="Arkusz2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6" i="3" l="1"/>
  <c r="F40" i="3"/>
  <c r="H30" i="3"/>
  <c r="H53" i="3"/>
  <c r="F53" i="3"/>
  <c r="J52" i="3"/>
  <c r="J51" i="3"/>
  <c r="J50" i="3"/>
  <c r="J49" i="3"/>
  <c r="F45" i="3"/>
  <c r="J53" i="3" l="1"/>
  <c r="J39" i="3"/>
  <c r="H39" i="3"/>
  <c r="H36" i="3"/>
  <c r="J22" i="3"/>
  <c r="F16" i="3"/>
  <c r="F12" i="3"/>
  <c r="J20" i="1"/>
  <c r="J21" i="1"/>
  <c r="J22" i="1"/>
  <c r="J23" i="1"/>
  <c r="H24" i="1"/>
  <c r="F24" i="1"/>
  <c r="H40" i="3" l="1"/>
  <c r="J40" i="3"/>
  <c r="J24" i="1"/>
  <c r="J19" i="1"/>
  <c r="J18" i="1"/>
  <c r="J17" i="1"/>
  <c r="J16" i="1"/>
  <c r="F12" i="1"/>
</calcChain>
</file>

<file path=xl/sharedStrings.xml><?xml version="1.0" encoding="utf-8"?>
<sst xmlns="http://schemas.openxmlformats.org/spreadsheetml/2006/main" count="101" uniqueCount="38">
  <si>
    <t>do Uchwały Nr …...........................</t>
  </si>
  <si>
    <t>Rady Gminy Poświętne</t>
  </si>
  <si>
    <t>z dnia ….................</t>
  </si>
  <si>
    <t>PLAN DOCHODÓW</t>
  </si>
  <si>
    <t>Lp.</t>
  </si>
  <si>
    <t>Dział</t>
  </si>
  <si>
    <t>Rozdział</t>
  </si>
  <si>
    <t>Paragraf</t>
  </si>
  <si>
    <t>KWOTA</t>
  </si>
  <si>
    <t>OPIS</t>
  </si>
  <si>
    <t>2024 ROK</t>
  </si>
  <si>
    <t>RAZEM PLAN DOCHODÓW</t>
  </si>
  <si>
    <t>PLAN WYDATKÓW</t>
  </si>
  <si>
    <t>WARTOŚĆ CAŁKOWITA ZADANIA</t>
  </si>
  <si>
    <t>NAZWA ZADANIA</t>
  </si>
  <si>
    <t>RAZEM PLAN WYDATKÓW</t>
  </si>
  <si>
    <t>Załącznik Nr 9</t>
  </si>
  <si>
    <t xml:space="preserve">Plan dochodów i wydatków budżetu Gminy Poświętne  na realizacje zadań finansowanych ze środków Rządowego Funduszu Polski Ład: Program Inwestycji Strategicznych  </t>
  </si>
  <si>
    <t xml:space="preserve">Środki Rządowego Funduszu Polski Ład: Program Inwestycji Strategicznych- Modernizacja infrastruktury sportowej na terenie gminy Poświętne  </t>
  </si>
  <si>
    <t>Modernizacja infrastruktury sportowej na terenie gminy Poświętne  -  budowa skoczni do skoku w dal z rozbiegiem przy szkole w Poświętnem</t>
  </si>
  <si>
    <t>kwota dofinansowania                                      POLSKI ŁAD- 6370</t>
  </si>
  <si>
    <t>ŚRODKI GMINY  - 6050</t>
  </si>
  <si>
    <t>Modernizacja infrastruktury sportowej na terenie gminy Poświętne  -  rozbudowa  sali gimnastycznej przy szkole w Poświętnem</t>
  </si>
  <si>
    <t>Modernizacja infrastruktury sportowej na terenie gminy Poświętne  -  Budowa Skateparku na terenie Gminnego Ośrodka Sportowo - Rekreacyjnego w Studziannie</t>
  </si>
  <si>
    <t>Modernizacja infrastruktury sportowej na terenie gminy Poświętne  -  modernizacja boiska  wielofunkcyjnego  na terenie Gminnego Ośrodka Sportowo - Rekreacyjnego w Studziannie</t>
  </si>
  <si>
    <t xml:space="preserve">Modernizacja  oraz termomodernizacja budynków użyteczności publicznej  na terenie Gminy Poświętne - Termomodernizacja budynku ośrodka zdrowia w Poświętnem </t>
  </si>
  <si>
    <t>Modernizacja  oraz termomodernizacja budynków użyteczności publicznej  na terenie Gminy Poświętne - świetlica wiejska w Porębach</t>
  </si>
  <si>
    <t>Modernizacja  oraz termomodernizacja budynków użyteczności publicznej  na terenie Gminy Poświętne - świetlica wiejska Brudzewice</t>
  </si>
  <si>
    <t>Modernizacja  oraz termomodernizacja budynków użyteczności publicznej  na terenie Gminy Poświętne - Rozbudowa,nadbudowa i przebudowa budynku świetlicy wiejsckiej w Anielinie</t>
  </si>
  <si>
    <t>do Uchwały Nr ….................</t>
  </si>
  <si>
    <t>16 200 000  - 7 200 000,00          = 9 000 000,00</t>
  </si>
  <si>
    <t>2025 ROK</t>
  </si>
  <si>
    <t>Środki Rządowego Funduszu Polski Ład: Program Inwestycji Strategicznych - Modernizacja  oraz termomodernizacja budynków użyteczności publicznej  na terenie Gminy Poświętne</t>
  </si>
  <si>
    <t xml:space="preserve"> 3 000 000,00               - 3 000 000,00       = 0,00</t>
  </si>
  <si>
    <t xml:space="preserve">  600 000,00               -  600 000,00       = 0,00</t>
  </si>
  <si>
    <t>Załącznik Nr 2</t>
  </si>
  <si>
    <t>z dnia 21 czerwca 2024</t>
  </si>
  <si>
    <t>Środki Rządowego Funduszu Polski Ład: Program Inwestycji Strategicznych- Modernizacja infrastruktury sportowej na terenie gminy Poświętne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</si>
</sst>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9" xfId="0" applyFont="1" applyBorder="1" applyAlignment="1">
      <alignment horizontal="center" vertical="center"/>
    </xf>
    <xf numFmtId="0" fontId="2" fillId="0" borderId="3" xfId="0" applyFont="1" applyBorder="1"/>
    <xf numFmtId="0" fontId="0" fillId="0" borderId="9" xfId="0" applyBorder="1"/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/>
    </xf>
    <xf numFmtId="4" fontId="2" fillId="0" borderId="12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4" fontId="3" fillId="0" borderId="1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" fontId="0" fillId="0" borderId="12" xfId="0" applyNumberFormat="1" applyBorder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 wrapText="1"/>
    </xf>
    <xf numFmtId="4" fontId="0" fillId="0" borderId="12" xfId="0" applyNumberForma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14" xfId="0" applyNumberFormat="1" applyFont="1" applyBorder="1" applyAlignment="1">
      <alignment horizontal="center" vertical="center" wrapText="1"/>
    </xf>
    <xf numFmtId="4" fontId="8" fillId="0" borderId="15" xfId="0" applyNumberFormat="1" applyFont="1" applyBorder="1" applyAlignment="1">
      <alignment horizontal="center" vertical="center" wrapText="1"/>
    </xf>
    <xf numFmtId="4" fontId="8" fillId="0" borderId="7" xfId="0" applyNumberFormat="1" applyFont="1" applyBorder="1" applyAlignment="1">
      <alignment horizontal="center" vertical="center" wrapText="1"/>
    </xf>
    <xf numFmtId="4" fontId="8" fillId="0" borderId="8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0" fillId="0" borderId="2" xfId="0" applyBorder="1"/>
    <xf numFmtId="0" fontId="0" fillId="0" borderId="13" xfId="0" applyBorder="1"/>
    <xf numFmtId="0" fontId="0" fillId="0" borderId="6" xfId="0" applyBorder="1"/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" fontId="6" fillId="0" borderId="10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" fontId="7" fillId="0" borderId="1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/>
    </xf>
    <xf numFmtId="4" fontId="6" fillId="0" borderId="10" xfId="0" applyNumberFormat="1" applyFont="1" applyBorder="1" applyAlignment="1">
      <alignment horizontal="center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" fontId="8" fillId="0" borderId="3" xfId="0" applyNumberFormat="1" applyFont="1" applyBorder="1"/>
    <xf numFmtId="4" fontId="8" fillId="0" borderId="5" xfId="0" applyNumberFormat="1" applyFont="1" applyBorder="1"/>
    <xf numFmtId="4" fontId="8" fillId="0" borderId="14" xfId="0" applyNumberFormat="1" applyFont="1" applyBorder="1"/>
    <xf numFmtId="4" fontId="8" fillId="0" borderId="15" xfId="0" applyNumberFormat="1" applyFont="1" applyBorder="1"/>
    <xf numFmtId="4" fontId="8" fillId="0" borderId="7" xfId="0" applyNumberFormat="1" applyFont="1" applyBorder="1"/>
    <xf numFmtId="4" fontId="8" fillId="0" borderId="8" xfId="0" applyNumberFormat="1" applyFont="1" applyBorder="1"/>
    <xf numFmtId="0" fontId="8" fillId="0" borderId="1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4" fontId="8" fillId="0" borderId="10" xfId="0" applyNumberFormat="1" applyFont="1" applyBorder="1" applyAlignment="1">
      <alignment horizontal="center" vertical="center" wrapText="1"/>
    </xf>
    <xf numFmtId="4" fontId="8" fillId="0" borderId="12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24"/>
  <sheetViews>
    <sheetView topLeftCell="A19" workbookViewId="0">
      <selection activeCell="L2" sqref="B2:L24"/>
    </sheetView>
  </sheetViews>
  <sheetFormatPr defaultRowHeight="14.5" x14ac:dyDescent="0.35"/>
  <cols>
    <col min="1" max="1" width="4.54296875" customWidth="1"/>
    <col min="2" max="2" width="5.453125" customWidth="1"/>
    <col min="5" max="5" width="7.26953125" customWidth="1"/>
    <col min="12" max="12" width="36.81640625" customWidth="1"/>
  </cols>
  <sheetData>
    <row r="2" spans="2:12" ht="15.5" x14ac:dyDescent="0.35">
      <c r="L2" s="8" t="s">
        <v>16</v>
      </c>
    </row>
    <row r="3" spans="2:12" ht="15.5" x14ac:dyDescent="0.35">
      <c r="L3" s="8" t="s">
        <v>0</v>
      </c>
    </row>
    <row r="4" spans="2:12" ht="15.5" x14ac:dyDescent="0.35">
      <c r="L4" s="9" t="s">
        <v>1</v>
      </c>
    </row>
    <row r="5" spans="2:12" ht="15.5" x14ac:dyDescent="0.35">
      <c r="L5" s="8" t="s">
        <v>2</v>
      </c>
    </row>
    <row r="6" spans="2:12" x14ac:dyDescent="0.35"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2:12" ht="46.5" customHeight="1" x14ac:dyDescent="0.35">
      <c r="B7" s="26" t="s">
        <v>17</v>
      </c>
      <c r="C7" s="26"/>
      <c r="D7" s="26"/>
      <c r="E7" s="26"/>
      <c r="F7" s="26"/>
      <c r="G7" s="26"/>
      <c r="H7" s="26"/>
      <c r="I7" s="26"/>
      <c r="J7" s="26"/>
      <c r="K7" s="26"/>
      <c r="L7" s="26"/>
    </row>
    <row r="8" spans="2:12" x14ac:dyDescent="0.35">
      <c r="B8" s="10" t="s">
        <v>3</v>
      </c>
      <c r="C8" s="10"/>
      <c r="D8" s="10"/>
      <c r="E8" s="10"/>
      <c r="F8" s="10"/>
      <c r="G8" s="10"/>
      <c r="H8" s="10"/>
      <c r="I8" s="10"/>
      <c r="J8" s="10"/>
      <c r="K8" s="10"/>
      <c r="L8" s="10"/>
    </row>
    <row r="9" spans="2:12" x14ac:dyDescent="0.35">
      <c r="B9" s="27" t="s">
        <v>4</v>
      </c>
      <c r="C9" s="27" t="s">
        <v>5</v>
      </c>
      <c r="D9" s="27" t="s">
        <v>6</v>
      </c>
      <c r="E9" s="27" t="s">
        <v>7</v>
      </c>
      <c r="F9" s="23" t="s">
        <v>8</v>
      </c>
      <c r="G9" s="24"/>
      <c r="H9" s="24"/>
      <c r="I9" s="29"/>
      <c r="J9" s="23" t="s">
        <v>9</v>
      </c>
      <c r="K9" s="24"/>
      <c r="L9" s="29"/>
    </row>
    <row r="10" spans="2:12" x14ac:dyDescent="0.35">
      <c r="B10" s="28"/>
      <c r="C10" s="28"/>
      <c r="D10" s="28"/>
      <c r="E10" s="28"/>
      <c r="F10" s="33" t="s">
        <v>10</v>
      </c>
      <c r="G10" s="34"/>
      <c r="H10" s="34"/>
      <c r="I10" s="35"/>
      <c r="J10" s="30"/>
      <c r="K10" s="31"/>
      <c r="L10" s="32"/>
    </row>
    <row r="11" spans="2:12" ht="53" customHeight="1" x14ac:dyDescent="0.35">
      <c r="B11" s="1">
        <v>1</v>
      </c>
      <c r="C11" s="1">
        <v>758</v>
      </c>
      <c r="D11" s="1">
        <v>75816</v>
      </c>
      <c r="E11" s="1">
        <v>6370</v>
      </c>
      <c r="F11" s="11">
        <v>16200000</v>
      </c>
      <c r="G11" s="12"/>
      <c r="H11" s="12"/>
      <c r="I11" s="13"/>
      <c r="J11" s="14" t="s">
        <v>18</v>
      </c>
      <c r="K11" s="15"/>
      <c r="L11" s="16"/>
    </row>
    <row r="12" spans="2:12" x14ac:dyDescent="0.35">
      <c r="B12" s="17" t="s">
        <v>11</v>
      </c>
      <c r="C12" s="18"/>
      <c r="D12" s="18"/>
      <c r="E12" s="19"/>
      <c r="F12" s="20">
        <f>SUM(F11:I11)</f>
        <v>16200000</v>
      </c>
      <c r="G12" s="21"/>
      <c r="H12" s="21"/>
      <c r="I12" s="22"/>
      <c r="J12" s="23"/>
      <c r="K12" s="24"/>
      <c r="L12" s="24"/>
    </row>
    <row r="13" spans="2:12" x14ac:dyDescent="0.35">
      <c r="B13" s="10" t="s">
        <v>12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</row>
    <row r="14" spans="2:12" ht="40.5" customHeight="1" x14ac:dyDescent="0.35">
      <c r="B14" s="27" t="s">
        <v>4</v>
      </c>
      <c r="C14" s="27" t="s">
        <v>5</v>
      </c>
      <c r="D14" s="23" t="s">
        <v>6</v>
      </c>
      <c r="E14" s="38"/>
      <c r="F14" s="36" t="s">
        <v>20</v>
      </c>
      <c r="G14" s="37"/>
      <c r="H14" s="23" t="s">
        <v>21</v>
      </c>
      <c r="I14" s="29"/>
      <c r="J14" s="36" t="s">
        <v>13</v>
      </c>
      <c r="K14" s="37"/>
      <c r="L14" s="27" t="s">
        <v>14</v>
      </c>
    </row>
    <row r="15" spans="2:12" ht="30.5" customHeight="1" x14ac:dyDescent="0.35">
      <c r="B15" s="28"/>
      <c r="C15" s="28"/>
      <c r="D15" s="30"/>
      <c r="E15" s="39"/>
      <c r="F15" s="17" t="s">
        <v>10</v>
      </c>
      <c r="G15" s="19"/>
      <c r="H15" s="17" t="s">
        <v>10</v>
      </c>
      <c r="I15" s="19"/>
      <c r="J15" s="17" t="s">
        <v>10</v>
      </c>
      <c r="K15" s="19"/>
      <c r="L15" s="28"/>
    </row>
    <row r="16" spans="2:12" ht="53" customHeight="1" x14ac:dyDescent="0.35">
      <c r="B16" s="3">
        <v>1</v>
      </c>
      <c r="C16" s="1">
        <v>801</v>
      </c>
      <c r="D16" s="40">
        <v>80101</v>
      </c>
      <c r="E16" s="41"/>
      <c r="F16" s="11">
        <v>675000</v>
      </c>
      <c r="G16" s="42"/>
      <c r="H16" s="11">
        <v>75000</v>
      </c>
      <c r="I16" s="42"/>
      <c r="J16" s="11">
        <f>SUM(F16+H16)</f>
        <v>750000</v>
      </c>
      <c r="K16" s="42"/>
      <c r="L16" s="4" t="s">
        <v>19</v>
      </c>
    </row>
    <row r="17" spans="2:12" s="6" customFormat="1" ht="49.5" customHeight="1" x14ac:dyDescent="0.35">
      <c r="B17" s="5">
        <v>2</v>
      </c>
      <c r="C17" s="5">
        <v>801</v>
      </c>
      <c r="D17" s="45">
        <v>80101</v>
      </c>
      <c r="E17" s="46"/>
      <c r="F17" s="43">
        <v>6750000</v>
      </c>
      <c r="G17" s="44"/>
      <c r="H17" s="43">
        <v>750000</v>
      </c>
      <c r="I17" s="44"/>
      <c r="J17" s="11">
        <f>SUM(F17+H17)</f>
        <v>7500000</v>
      </c>
      <c r="K17" s="42"/>
      <c r="L17" s="5" t="s">
        <v>22</v>
      </c>
    </row>
    <row r="18" spans="2:12" s="6" customFormat="1" ht="58" customHeight="1" x14ac:dyDescent="0.35">
      <c r="B18" s="4">
        <v>3</v>
      </c>
      <c r="C18" s="4">
        <v>926</v>
      </c>
      <c r="D18" s="45">
        <v>92601</v>
      </c>
      <c r="E18" s="46"/>
      <c r="F18" s="43">
        <v>1350000</v>
      </c>
      <c r="G18" s="46"/>
      <c r="H18" s="43">
        <v>150000</v>
      </c>
      <c r="I18" s="46"/>
      <c r="J18" s="11">
        <f>SUM(F18+H18)</f>
        <v>1500000</v>
      </c>
      <c r="K18" s="42"/>
      <c r="L18" s="4" t="s">
        <v>23</v>
      </c>
    </row>
    <row r="19" spans="2:12" s="6" customFormat="1" ht="63.5" customHeight="1" x14ac:dyDescent="0.35">
      <c r="B19" s="5">
        <v>4</v>
      </c>
      <c r="C19" s="5">
        <v>926</v>
      </c>
      <c r="D19" s="45">
        <v>92601</v>
      </c>
      <c r="E19" s="46"/>
      <c r="F19" s="43">
        <v>225000</v>
      </c>
      <c r="G19" s="46"/>
      <c r="H19" s="43">
        <v>25000</v>
      </c>
      <c r="I19" s="46"/>
      <c r="J19" s="11">
        <f>SUM(F19+H19)</f>
        <v>250000</v>
      </c>
      <c r="K19" s="42"/>
      <c r="L19" s="5" t="s">
        <v>24</v>
      </c>
    </row>
    <row r="20" spans="2:12" s="6" customFormat="1" ht="55.5" customHeight="1" x14ac:dyDescent="0.35">
      <c r="B20" s="7">
        <v>5</v>
      </c>
      <c r="C20" s="7">
        <v>851</v>
      </c>
      <c r="D20" s="45">
        <v>85195</v>
      </c>
      <c r="E20" s="46"/>
      <c r="F20" s="43">
        <v>3000000</v>
      </c>
      <c r="G20" s="46"/>
      <c r="H20" s="43">
        <v>382500</v>
      </c>
      <c r="I20" s="46"/>
      <c r="J20" s="11">
        <f t="shared" ref="J20:J23" si="0">SUM(F20+H20)</f>
        <v>3382500</v>
      </c>
      <c r="K20" s="42"/>
      <c r="L20" s="7" t="s">
        <v>25</v>
      </c>
    </row>
    <row r="21" spans="2:12" s="6" customFormat="1" ht="56" customHeight="1" x14ac:dyDescent="0.35">
      <c r="B21" s="7">
        <v>6</v>
      </c>
      <c r="C21" s="7">
        <v>921</v>
      </c>
      <c r="D21" s="45">
        <v>92109</v>
      </c>
      <c r="E21" s="46"/>
      <c r="F21" s="43">
        <v>600000</v>
      </c>
      <c r="G21" s="46"/>
      <c r="H21" s="11">
        <v>20000</v>
      </c>
      <c r="I21" s="41"/>
      <c r="J21" s="11">
        <f t="shared" si="0"/>
        <v>620000</v>
      </c>
      <c r="K21" s="42"/>
      <c r="L21" s="7" t="s">
        <v>26</v>
      </c>
    </row>
    <row r="22" spans="2:12" s="6" customFormat="1" ht="53" customHeight="1" x14ac:dyDescent="0.35">
      <c r="B22" s="4">
        <v>7</v>
      </c>
      <c r="C22" s="4">
        <v>921</v>
      </c>
      <c r="D22" s="45">
        <v>92109</v>
      </c>
      <c r="E22" s="46"/>
      <c r="F22" s="11">
        <v>600000</v>
      </c>
      <c r="G22" s="41"/>
      <c r="H22" s="11">
        <v>20000</v>
      </c>
      <c r="I22" s="41"/>
      <c r="J22" s="11">
        <f t="shared" si="0"/>
        <v>620000</v>
      </c>
      <c r="K22" s="42"/>
      <c r="L22" s="7" t="s">
        <v>27</v>
      </c>
    </row>
    <row r="23" spans="2:12" s="6" customFormat="1" ht="63.5" customHeight="1" x14ac:dyDescent="0.35">
      <c r="B23" s="5">
        <v>8</v>
      </c>
      <c r="C23" s="5">
        <v>921</v>
      </c>
      <c r="D23" s="40">
        <v>92109</v>
      </c>
      <c r="E23" s="41"/>
      <c r="F23" s="11">
        <v>3000000</v>
      </c>
      <c r="G23" s="41"/>
      <c r="H23" s="11">
        <v>377500</v>
      </c>
      <c r="I23" s="41"/>
      <c r="J23" s="11">
        <f t="shared" si="0"/>
        <v>3377500</v>
      </c>
      <c r="K23" s="42"/>
      <c r="L23" s="4" t="s">
        <v>28</v>
      </c>
    </row>
    <row r="24" spans="2:12" x14ac:dyDescent="0.35">
      <c r="B24" s="47" t="s">
        <v>15</v>
      </c>
      <c r="C24" s="48"/>
      <c r="D24" s="48"/>
      <c r="E24" s="49"/>
      <c r="F24" s="20">
        <f>SUM(F16:G23)</f>
        <v>16200000</v>
      </c>
      <c r="G24" s="22"/>
      <c r="H24" s="20">
        <f>SUM(H16:I23)</f>
        <v>1800000</v>
      </c>
      <c r="I24" s="22"/>
      <c r="J24" s="20">
        <f>SUM(F24:I24)</f>
        <v>18000000</v>
      </c>
      <c r="K24" s="22"/>
      <c r="L24" s="2"/>
    </row>
  </sheetData>
  <mergeCells count="62">
    <mergeCell ref="D22:E22"/>
    <mergeCell ref="D23:E23"/>
    <mergeCell ref="J20:K20"/>
    <mergeCell ref="F21:G21"/>
    <mergeCell ref="H21:I21"/>
    <mergeCell ref="J21:K21"/>
    <mergeCell ref="D20:E20"/>
    <mergeCell ref="D21:E21"/>
    <mergeCell ref="F19:G19"/>
    <mergeCell ref="H18:I18"/>
    <mergeCell ref="H19:I19"/>
    <mergeCell ref="F20:G20"/>
    <mergeCell ref="H20:I20"/>
    <mergeCell ref="D17:E17"/>
    <mergeCell ref="B24:E24"/>
    <mergeCell ref="F24:G24"/>
    <mergeCell ref="H24:I24"/>
    <mergeCell ref="J24:K24"/>
    <mergeCell ref="F22:G22"/>
    <mergeCell ref="F23:G23"/>
    <mergeCell ref="H22:I22"/>
    <mergeCell ref="H23:I23"/>
    <mergeCell ref="J22:K22"/>
    <mergeCell ref="J23:K23"/>
    <mergeCell ref="J18:K18"/>
    <mergeCell ref="J19:K19"/>
    <mergeCell ref="D18:E18"/>
    <mergeCell ref="D19:E19"/>
    <mergeCell ref="F18:G18"/>
    <mergeCell ref="H16:I16"/>
    <mergeCell ref="J16:K16"/>
    <mergeCell ref="J17:K17"/>
    <mergeCell ref="H17:I17"/>
    <mergeCell ref="F17:G17"/>
    <mergeCell ref="B14:B15"/>
    <mergeCell ref="C14:C15"/>
    <mergeCell ref="F14:G14"/>
    <mergeCell ref="D14:E15"/>
    <mergeCell ref="D16:E16"/>
    <mergeCell ref="F16:G16"/>
    <mergeCell ref="J14:K14"/>
    <mergeCell ref="L14:L15"/>
    <mergeCell ref="F15:G15"/>
    <mergeCell ref="H15:I15"/>
    <mergeCell ref="J15:K15"/>
    <mergeCell ref="H14:I14"/>
    <mergeCell ref="B6:L6"/>
    <mergeCell ref="B7:L7"/>
    <mergeCell ref="B8:L8"/>
    <mergeCell ref="B9:B10"/>
    <mergeCell ref="C9:C10"/>
    <mergeCell ref="D9:D10"/>
    <mergeCell ref="E9:E10"/>
    <mergeCell ref="F9:I9"/>
    <mergeCell ref="J9:L10"/>
    <mergeCell ref="F10:I10"/>
    <mergeCell ref="B13:L13"/>
    <mergeCell ref="F11:I11"/>
    <mergeCell ref="J11:L11"/>
    <mergeCell ref="B12:E12"/>
    <mergeCell ref="F12:I12"/>
    <mergeCell ref="J12:L1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DC6C8-BB93-4C4B-98F1-1F268D87D51A}">
  <dimension ref="B2:L53"/>
  <sheetViews>
    <sheetView tabSelected="1" topLeftCell="A25" workbookViewId="0">
      <selection activeCell="A7" sqref="A7"/>
    </sheetView>
  </sheetViews>
  <sheetFormatPr defaultRowHeight="14.5" x14ac:dyDescent="0.35"/>
  <cols>
    <col min="2" max="2" width="5.36328125" customWidth="1"/>
    <col min="3" max="3" width="5.7265625" customWidth="1"/>
    <col min="5" max="5" width="7.6328125" customWidth="1"/>
    <col min="7" max="7" width="4.6328125" customWidth="1"/>
    <col min="9" max="9" width="2.7265625" customWidth="1"/>
    <col min="11" max="11" width="2.90625" customWidth="1"/>
    <col min="12" max="12" width="35" customWidth="1"/>
  </cols>
  <sheetData>
    <row r="2" spans="2:12" ht="15.5" x14ac:dyDescent="0.35">
      <c r="L2" s="8" t="s">
        <v>35</v>
      </c>
    </row>
    <row r="3" spans="2:12" ht="15.5" x14ac:dyDescent="0.35">
      <c r="L3" s="8" t="s">
        <v>29</v>
      </c>
    </row>
    <row r="4" spans="2:12" ht="15.5" x14ac:dyDescent="0.35">
      <c r="L4" s="9" t="s">
        <v>1</v>
      </c>
    </row>
    <row r="5" spans="2:12" ht="15.5" x14ac:dyDescent="0.35">
      <c r="L5" s="8" t="s">
        <v>36</v>
      </c>
    </row>
    <row r="6" spans="2:12" x14ac:dyDescent="0.35"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2:12" ht="32.5" customHeight="1" x14ac:dyDescent="0.35">
      <c r="B7" s="26" t="s">
        <v>17</v>
      </c>
      <c r="C7" s="26"/>
      <c r="D7" s="26"/>
      <c r="E7" s="26"/>
      <c r="F7" s="26"/>
      <c r="G7" s="26"/>
      <c r="H7" s="26"/>
      <c r="I7" s="26"/>
      <c r="J7" s="26"/>
      <c r="K7" s="26"/>
      <c r="L7" s="26"/>
    </row>
    <row r="8" spans="2:12" x14ac:dyDescent="0.35">
      <c r="B8" s="10" t="s">
        <v>3</v>
      </c>
      <c r="C8" s="10"/>
      <c r="D8" s="10"/>
      <c r="E8" s="10"/>
      <c r="F8" s="10"/>
      <c r="G8" s="10"/>
      <c r="H8" s="10"/>
      <c r="I8" s="10"/>
      <c r="J8" s="10"/>
      <c r="K8" s="10"/>
      <c r="L8" s="10"/>
    </row>
    <row r="9" spans="2:12" x14ac:dyDescent="0.35">
      <c r="B9" s="27" t="s">
        <v>4</v>
      </c>
      <c r="C9" s="27" t="s">
        <v>5</v>
      </c>
      <c r="D9" s="27" t="s">
        <v>6</v>
      </c>
      <c r="E9" s="27" t="s">
        <v>7</v>
      </c>
      <c r="F9" s="23" t="s">
        <v>8</v>
      </c>
      <c r="G9" s="24"/>
      <c r="H9" s="24"/>
      <c r="I9" s="29"/>
      <c r="J9" s="23" t="s">
        <v>9</v>
      </c>
      <c r="K9" s="24"/>
      <c r="L9" s="29"/>
    </row>
    <row r="10" spans="2:12" ht="0.5" customHeight="1" x14ac:dyDescent="0.35">
      <c r="B10" s="28"/>
      <c r="C10" s="28"/>
      <c r="D10" s="28"/>
      <c r="E10" s="28"/>
      <c r="F10" s="33" t="s">
        <v>10</v>
      </c>
      <c r="G10" s="34"/>
      <c r="H10" s="34"/>
      <c r="I10" s="35"/>
      <c r="J10" s="30"/>
      <c r="K10" s="31"/>
      <c r="L10" s="32"/>
    </row>
    <row r="11" spans="2:12" ht="66.5" customHeight="1" x14ac:dyDescent="0.35">
      <c r="B11" s="1">
        <v>1</v>
      </c>
      <c r="C11" s="1">
        <v>758</v>
      </c>
      <c r="D11" s="1">
        <v>75816</v>
      </c>
      <c r="E11" s="1">
        <v>6370</v>
      </c>
      <c r="F11" s="43" t="s">
        <v>30</v>
      </c>
      <c r="G11" s="80"/>
      <c r="H11" s="80"/>
      <c r="I11" s="81"/>
      <c r="J11" s="14" t="s">
        <v>37</v>
      </c>
      <c r="K11" s="15"/>
      <c r="L11" s="16"/>
    </row>
    <row r="12" spans="2:12" x14ac:dyDescent="0.35">
      <c r="B12" s="17" t="s">
        <v>11</v>
      </c>
      <c r="C12" s="18"/>
      <c r="D12" s="18"/>
      <c r="E12" s="19"/>
      <c r="F12" s="20">
        <f>SUM(F11:I11)</f>
        <v>0</v>
      </c>
      <c r="G12" s="21"/>
      <c r="H12" s="21"/>
      <c r="I12" s="22"/>
      <c r="J12" s="23"/>
      <c r="K12" s="24"/>
      <c r="L12" s="24"/>
    </row>
    <row r="13" spans="2:12" x14ac:dyDescent="0.35">
      <c r="B13" s="10" t="s">
        <v>12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</row>
    <row r="14" spans="2:12" ht="53" customHeight="1" x14ac:dyDescent="0.35">
      <c r="B14" s="27" t="s">
        <v>4</v>
      </c>
      <c r="C14" s="27" t="s">
        <v>5</v>
      </c>
      <c r="D14" s="23" t="s">
        <v>6</v>
      </c>
      <c r="E14" s="38"/>
      <c r="F14" s="36" t="s">
        <v>20</v>
      </c>
      <c r="G14" s="37"/>
      <c r="H14" s="36" t="s">
        <v>21</v>
      </c>
      <c r="I14" s="37"/>
      <c r="J14" s="36" t="s">
        <v>13</v>
      </c>
      <c r="K14" s="37"/>
      <c r="L14" s="27" t="s">
        <v>14</v>
      </c>
    </row>
    <row r="15" spans="2:12" ht="19.5" customHeight="1" x14ac:dyDescent="0.35">
      <c r="B15" s="28"/>
      <c r="C15" s="28"/>
      <c r="D15" s="30"/>
      <c r="E15" s="39"/>
      <c r="F15" s="17" t="s">
        <v>10</v>
      </c>
      <c r="G15" s="19"/>
      <c r="H15" s="17" t="s">
        <v>10</v>
      </c>
      <c r="I15" s="19"/>
      <c r="J15" s="17" t="s">
        <v>10</v>
      </c>
      <c r="K15" s="19"/>
      <c r="L15" s="28"/>
    </row>
    <row r="16" spans="2:12" ht="19" customHeight="1" x14ac:dyDescent="0.35">
      <c r="B16" s="60">
        <v>1</v>
      </c>
      <c r="C16" s="27">
        <v>801</v>
      </c>
      <c r="D16" s="23">
        <v>80101</v>
      </c>
      <c r="E16" s="38"/>
      <c r="F16" s="78">
        <f>162000</f>
        <v>162000</v>
      </c>
      <c r="G16" s="38"/>
      <c r="H16" s="78">
        <v>18000</v>
      </c>
      <c r="I16" s="38"/>
      <c r="J16" s="84">
        <v>180000</v>
      </c>
      <c r="K16" s="85"/>
      <c r="L16" s="71" t="s">
        <v>19</v>
      </c>
    </row>
    <row r="17" spans="2:12" ht="24" customHeight="1" x14ac:dyDescent="0.35">
      <c r="B17" s="61"/>
      <c r="C17" s="59"/>
      <c r="D17" s="63"/>
      <c r="E17" s="64"/>
      <c r="F17" s="63"/>
      <c r="G17" s="64"/>
      <c r="H17" s="63"/>
      <c r="I17" s="64"/>
      <c r="J17" s="86"/>
      <c r="K17" s="87"/>
      <c r="L17" s="82"/>
    </row>
    <row r="18" spans="2:12" ht="20" customHeight="1" x14ac:dyDescent="0.35">
      <c r="B18" s="62"/>
      <c r="C18" s="28"/>
      <c r="D18" s="65"/>
      <c r="E18" s="39"/>
      <c r="F18" s="65"/>
      <c r="G18" s="39"/>
      <c r="H18" s="65"/>
      <c r="I18" s="39"/>
      <c r="J18" s="88"/>
      <c r="K18" s="89"/>
      <c r="L18" s="83"/>
    </row>
    <row r="19" spans="2:12" ht="19.5" customHeight="1" x14ac:dyDescent="0.35">
      <c r="B19" s="71">
        <v>2</v>
      </c>
      <c r="C19" s="71">
        <v>801</v>
      </c>
      <c r="D19" s="36">
        <v>80101</v>
      </c>
      <c r="E19" s="72"/>
      <c r="F19" s="77">
        <v>8204400</v>
      </c>
      <c r="G19" s="72"/>
      <c r="H19" s="77">
        <v>911600</v>
      </c>
      <c r="I19" s="72"/>
      <c r="J19" s="78">
        <v>9116000</v>
      </c>
      <c r="K19" s="38"/>
      <c r="L19" s="71" t="s">
        <v>22</v>
      </c>
    </row>
    <row r="20" spans="2:12" ht="21.5" customHeight="1" x14ac:dyDescent="0.35">
      <c r="B20" s="51"/>
      <c r="C20" s="51"/>
      <c r="D20" s="73"/>
      <c r="E20" s="74"/>
      <c r="F20" s="73"/>
      <c r="G20" s="74"/>
      <c r="H20" s="73"/>
      <c r="I20" s="74"/>
      <c r="J20" s="63"/>
      <c r="K20" s="64"/>
      <c r="L20" s="51"/>
    </row>
    <row r="21" spans="2:12" ht="14" customHeight="1" x14ac:dyDescent="0.35">
      <c r="B21" s="52"/>
      <c r="C21" s="52"/>
      <c r="D21" s="75"/>
      <c r="E21" s="76"/>
      <c r="F21" s="75"/>
      <c r="G21" s="76"/>
      <c r="H21" s="75"/>
      <c r="I21" s="76"/>
      <c r="J21" s="65"/>
      <c r="K21" s="39"/>
      <c r="L21" s="52"/>
    </row>
    <row r="22" spans="2:12" ht="29" customHeight="1" x14ac:dyDescent="0.35">
      <c r="B22" s="71">
        <v>3</v>
      </c>
      <c r="C22" s="71">
        <v>926</v>
      </c>
      <c r="D22" s="36">
        <v>92601</v>
      </c>
      <c r="E22" s="72"/>
      <c r="F22" s="77">
        <v>345600</v>
      </c>
      <c r="G22" s="72"/>
      <c r="H22" s="77">
        <v>38400</v>
      </c>
      <c r="I22" s="72"/>
      <c r="J22" s="78">
        <f>SUM(F22+H22)</f>
        <v>384000</v>
      </c>
      <c r="K22" s="38"/>
      <c r="L22" s="71" t="s">
        <v>23</v>
      </c>
    </row>
    <row r="23" spans="2:12" ht="23.5" customHeight="1" x14ac:dyDescent="0.35">
      <c r="B23" s="51"/>
      <c r="C23" s="51"/>
      <c r="D23" s="73"/>
      <c r="E23" s="74"/>
      <c r="F23" s="73"/>
      <c r="G23" s="74"/>
      <c r="H23" s="73"/>
      <c r="I23" s="74"/>
      <c r="J23" s="63"/>
      <c r="K23" s="64"/>
      <c r="L23" s="51"/>
    </row>
    <row r="24" spans="2:12" ht="12.5" customHeight="1" x14ac:dyDescent="0.35">
      <c r="B24" s="51"/>
      <c r="C24" s="52"/>
      <c r="D24" s="75"/>
      <c r="E24" s="76"/>
      <c r="F24" s="75"/>
      <c r="G24" s="76"/>
      <c r="H24" s="75"/>
      <c r="I24" s="76"/>
      <c r="J24" s="65"/>
      <c r="K24" s="39"/>
      <c r="L24" s="52"/>
    </row>
    <row r="25" spans="2:12" ht="33" customHeight="1" x14ac:dyDescent="0.35">
      <c r="B25" s="71">
        <v>4</v>
      </c>
      <c r="C25" s="71">
        <v>926</v>
      </c>
      <c r="D25" s="36">
        <v>92601</v>
      </c>
      <c r="E25" s="72"/>
      <c r="F25" s="77">
        <v>288000</v>
      </c>
      <c r="G25" s="72"/>
      <c r="H25" s="77">
        <v>32000</v>
      </c>
      <c r="I25" s="72"/>
      <c r="J25" s="78">
        <v>320000</v>
      </c>
      <c r="K25" s="38"/>
      <c r="L25" s="82" t="s">
        <v>24</v>
      </c>
    </row>
    <row r="26" spans="2:12" ht="28.5" customHeight="1" x14ac:dyDescent="0.35">
      <c r="B26" s="51"/>
      <c r="C26" s="51"/>
      <c r="D26" s="73"/>
      <c r="E26" s="74"/>
      <c r="F26" s="73"/>
      <c r="G26" s="74"/>
      <c r="H26" s="73"/>
      <c r="I26" s="74"/>
      <c r="J26" s="63"/>
      <c r="K26" s="64"/>
      <c r="L26" s="51"/>
    </row>
    <row r="27" spans="2:12" ht="11.5" customHeight="1" x14ac:dyDescent="0.35">
      <c r="B27" s="52"/>
      <c r="C27" s="52"/>
      <c r="D27" s="75"/>
      <c r="E27" s="76"/>
      <c r="F27" s="75"/>
      <c r="G27" s="76"/>
      <c r="H27" s="75"/>
      <c r="I27" s="76"/>
      <c r="J27" s="65"/>
      <c r="K27" s="39"/>
      <c r="L27" s="52"/>
    </row>
    <row r="28" spans="2:12" ht="27" customHeight="1" x14ac:dyDescent="0.35">
      <c r="B28" s="50">
        <v>5</v>
      </c>
      <c r="C28" s="68">
        <v>851</v>
      </c>
      <c r="D28" s="69">
        <v>85195</v>
      </c>
      <c r="E28" s="92"/>
      <c r="F28" s="53" t="s">
        <v>33</v>
      </c>
      <c r="G28" s="54"/>
      <c r="H28" s="97">
        <v>443680.2</v>
      </c>
      <c r="I28" s="98"/>
      <c r="J28" s="97">
        <v>443680.2</v>
      </c>
      <c r="K28" s="98"/>
      <c r="L28" s="50" t="s">
        <v>25</v>
      </c>
    </row>
    <row r="29" spans="2:12" ht="27" customHeight="1" x14ac:dyDescent="0.35">
      <c r="B29" s="51"/>
      <c r="C29" s="90"/>
      <c r="D29" s="93"/>
      <c r="E29" s="94"/>
      <c r="F29" s="55"/>
      <c r="G29" s="56"/>
      <c r="H29" s="97">
        <v>-382500</v>
      </c>
      <c r="I29" s="98"/>
      <c r="J29" s="97">
        <v>-382500</v>
      </c>
      <c r="K29" s="98"/>
      <c r="L29" s="51"/>
    </row>
    <row r="30" spans="2:12" ht="29" customHeight="1" x14ac:dyDescent="0.35">
      <c r="B30" s="52"/>
      <c r="C30" s="91"/>
      <c r="D30" s="95"/>
      <c r="E30" s="96"/>
      <c r="F30" s="57"/>
      <c r="G30" s="58"/>
      <c r="H30" s="79">
        <f>61180.2</f>
        <v>61180.2</v>
      </c>
      <c r="I30" s="99"/>
      <c r="J30" s="66">
        <v>61180.2</v>
      </c>
      <c r="K30" s="70"/>
      <c r="L30" s="52"/>
    </row>
    <row r="31" spans="2:12" ht="28.5" customHeight="1" x14ac:dyDescent="0.35">
      <c r="B31" s="50">
        <v>6</v>
      </c>
      <c r="C31" s="68">
        <v>921</v>
      </c>
      <c r="D31" s="69">
        <v>92109</v>
      </c>
      <c r="E31" s="72"/>
      <c r="F31" s="53" t="s">
        <v>34</v>
      </c>
      <c r="G31" s="54"/>
      <c r="H31" s="79">
        <v>40000</v>
      </c>
      <c r="I31" s="44"/>
      <c r="J31" s="66">
        <v>40000</v>
      </c>
      <c r="K31" s="42"/>
      <c r="L31" s="100" t="s">
        <v>26</v>
      </c>
    </row>
    <row r="32" spans="2:12" ht="27.5" customHeight="1" x14ac:dyDescent="0.35">
      <c r="B32" s="51"/>
      <c r="C32" s="51"/>
      <c r="D32" s="73"/>
      <c r="E32" s="74"/>
      <c r="F32" s="55"/>
      <c r="G32" s="56"/>
      <c r="H32" s="79">
        <v>-20000</v>
      </c>
      <c r="I32" s="44"/>
      <c r="J32" s="79">
        <v>-20000</v>
      </c>
      <c r="K32" s="44"/>
      <c r="L32" s="51"/>
    </row>
    <row r="33" spans="2:12" ht="20.5" customHeight="1" x14ac:dyDescent="0.35">
      <c r="B33" s="52"/>
      <c r="C33" s="52"/>
      <c r="D33" s="75"/>
      <c r="E33" s="76"/>
      <c r="F33" s="57"/>
      <c r="G33" s="58"/>
      <c r="H33" s="66">
        <v>20000</v>
      </c>
      <c r="I33" s="67"/>
      <c r="J33" s="66">
        <v>20000</v>
      </c>
      <c r="K33" s="70"/>
      <c r="L33" s="52"/>
    </row>
    <row r="34" spans="2:12" ht="20.5" customHeight="1" x14ac:dyDescent="0.35">
      <c r="B34" s="50">
        <v>7</v>
      </c>
      <c r="C34" s="68">
        <v>921</v>
      </c>
      <c r="D34" s="69">
        <v>92109</v>
      </c>
      <c r="E34" s="92"/>
      <c r="F34" s="53" t="s">
        <v>34</v>
      </c>
      <c r="G34" s="54"/>
      <c r="H34" s="66">
        <v>40000</v>
      </c>
      <c r="I34" s="41"/>
      <c r="J34" s="66">
        <v>40000</v>
      </c>
      <c r="K34" s="41"/>
      <c r="L34" s="50" t="s">
        <v>27</v>
      </c>
    </row>
    <row r="35" spans="2:12" ht="20.5" customHeight="1" x14ac:dyDescent="0.35">
      <c r="B35" s="51"/>
      <c r="C35" s="90"/>
      <c r="D35" s="93"/>
      <c r="E35" s="94"/>
      <c r="F35" s="55"/>
      <c r="G35" s="56"/>
      <c r="H35" s="66">
        <v>-20000</v>
      </c>
      <c r="I35" s="41"/>
      <c r="J35" s="79">
        <v>-20000</v>
      </c>
      <c r="K35" s="44"/>
      <c r="L35" s="51"/>
    </row>
    <row r="36" spans="2:12" ht="20.5" customHeight="1" x14ac:dyDescent="0.35">
      <c r="B36" s="52"/>
      <c r="C36" s="91"/>
      <c r="D36" s="95"/>
      <c r="E36" s="96"/>
      <c r="F36" s="57"/>
      <c r="G36" s="58"/>
      <c r="H36" s="66">
        <f>SUM(H34:I35)</f>
        <v>20000</v>
      </c>
      <c r="I36" s="67"/>
      <c r="J36" s="66">
        <f>SUM(J34:K35)</f>
        <v>20000</v>
      </c>
      <c r="K36" s="67"/>
      <c r="L36" s="52"/>
    </row>
    <row r="37" spans="2:12" ht="20.5" customHeight="1" x14ac:dyDescent="0.35">
      <c r="B37" s="50">
        <v>8</v>
      </c>
      <c r="C37" s="68">
        <v>921</v>
      </c>
      <c r="D37" s="69">
        <v>92109</v>
      </c>
      <c r="E37" s="38"/>
      <c r="F37" s="53" t="s">
        <v>33</v>
      </c>
      <c r="G37" s="54"/>
      <c r="H37" s="66">
        <v>434990.2</v>
      </c>
      <c r="I37" s="41"/>
      <c r="J37" s="66">
        <v>434990.2</v>
      </c>
      <c r="K37" s="41"/>
      <c r="L37" s="50" t="s">
        <v>28</v>
      </c>
    </row>
    <row r="38" spans="2:12" ht="20.5" customHeight="1" x14ac:dyDescent="0.35">
      <c r="B38" s="51"/>
      <c r="C38" s="51"/>
      <c r="D38" s="63"/>
      <c r="E38" s="64"/>
      <c r="F38" s="55"/>
      <c r="G38" s="56"/>
      <c r="H38" s="66">
        <v>-377500</v>
      </c>
      <c r="I38" s="41"/>
      <c r="J38" s="66">
        <v>-377500</v>
      </c>
      <c r="K38" s="41"/>
      <c r="L38" s="51"/>
    </row>
    <row r="39" spans="2:12" ht="29" customHeight="1" x14ac:dyDescent="0.35">
      <c r="B39" s="52"/>
      <c r="C39" s="52"/>
      <c r="D39" s="65"/>
      <c r="E39" s="39"/>
      <c r="F39" s="57"/>
      <c r="G39" s="58"/>
      <c r="H39" s="66">
        <f>SUM(H37:I38)</f>
        <v>57490.200000000012</v>
      </c>
      <c r="I39" s="67"/>
      <c r="J39" s="66">
        <f>SUM(J37:K38)</f>
        <v>57490.200000000012</v>
      </c>
      <c r="K39" s="70"/>
      <c r="L39" s="52"/>
    </row>
    <row r="40" spans="2:12" ht="20" customHeight="1" x14ac:dyDescent="0.35">
      <c r="B40" s="47" t="s">
        <v>15</v>
      </c>
      <c r="C40" s="48"/>
      <c r="D40" s="48"/>
      <c r="E40" s="49"/>
      <c r="F40" s="20">
        <f>SUM(F16+F19+F22+F25)</f>
        <v>9000000</v>
      </c>
      <c r="G40" s="22"/>
      <c r="H40" s="20">
        <f>SUM(H16+H19+H22+H25+H30+H33+H36+H39)</f>
        <v>1158670.3999999999</v>
      </c>
      <c r="I40" s="22"/>
      <c r="J40" s="20">
        <f>SUM(J16+J19+J22+J25+J30+J33+J36+J39)</f>
        <v>10158670.399999999</v>
      </c>
      <c r="K40" s="22"/>
      <c r="L40" s="2"/>
    </row>
    <row r="41" spans="2:12" x14ac:dyDescent="0.35">
      <c r="B41" s="10" t="s">
        <v>3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</row>
    <row r="42" spans="2:12" x14ac:dyDescent="0.35">
      <c r="B42" s="27" t="s">
        <v>4</v>
      </c>
      <c r="C42" s="27" t="s">
        <v>5</v>
      </c>
      <c r="D42" s="27" t="s">
        <v>6</v>
      </c>
      <c r="E42" s="27" t="s">
        <v>7</v>
      </c>
      <c r="F42" s="23" t="s">
        <v>8</v>
      </c>
      <c r="G42" s="24"/>
      <c r="H42" s="24"/>
      <c r="I42" s="29"/>
      <c r="J42" s="23" t="s">
        <v>9</v>
      </c>
      <c r="K42" s="24"/>
      <c r="L42" s="29"/>
    </row>
    <row r="43" spans="2:12" x14ac:dyDescent="0.35">
      <c r="B43" s="28"/>
      <c r="C43" s="28"/>
      <c r="D43" s="28"/>
      <c r="E43" s="28"/>
      <c r="F43" s="33" t="s">
        <v>31</v>
      </c>
      <c r="G43" s="34"/>
      <c r="H43" s="34"/>
      <c r="I43" s="35"/>
      <c r="J43" s="30"/>
      <c r="K43" s="31"/>
      <c r="L43" s="32"/>
    </row>
    <row r="44" spans="2:12" ht="47.5" customHeight="1" x14ac:dyDescent="0.35">
      <c r="B44" s="1">
        <v>1</v>
      </c>
      <c r="C44" s="1">
        <v>758</v>
      </c>
      <c r="D44" s="1">
        <v>75816</v>
      </c>
      <c r="E44" s="1">
        <v>6370</v>
      </c>
      <c r="F44" s="11">
        <v>7200000</v>
      </c>
      <c r="G44" s="12"/>
      <c r="H44" s="12"/>
      <c r="I44" s="13"/>
      <c r="J44" s="14" t="s">
        <v>32</v>
      </c>
      <c r="K44" s="15"/>
      <c r="L44" s="16"/>
    </row>
    <row r="45" spans="2:12" x14ac:dyDescent="0.35">
      <c r="B45" s="17" t="s">
        <v>11</v>
      </c>
      <c r="C45" s="18"/>
      <c r="D45" s="18"/>
      <c r="E45" s="19"/>
      <c r="F45" s="20">
        <f>SUM(F44:I44)</f>
        <v>7200000</v>
      </c>
      <c r="G45" s="21"/>
      <c r="H45" s="21"/>
      <c r="I45" s="22"/>
      <c r="J45" s="23"/>
      <c r="K45" s="24"/>
      <c r="L45" s="24"/>
    </row>
    <row r="46" spans="2:12" x14ac:dyDescent="0.35">
      <c r="B46" s="10" t="s">
        <v>12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</row>
    <row r="47" spans="2:12" ht="23" customHeight="1" x14ac:dyDescent="0.35">
      <c r="B47" s="27" t="s">
        <v>4</v>
      </c>
      <c r="C47" s="27" t="s">
        <v>5</v>
      </c>
      <c r="D47" s="23" t="s">
        <v>6</v>
      </c>
      <c r="E47" s="38"/>
      <c r="F47" s="36" t="s">
        <v>20</v>
      </c>
      <c r="G47" s="37"/>
      <c r="H47" s="36" t="s">
        <v>21</v>
      </c>
      <c r="I47" s="37"/>
      <c r="J47" s="36" t="s">
        <v>13</v>
      </c>
      <c r="K47" s="37"/>
      <c r="L47" s="27" t="s">
        <v>14</v>
      </c>
    </row>
    <row r="48" spans="2:12" x14ac:dyDescent="0.35">
      <c r="B48" s="28"/>
      <c r="C48" s="28"/>
      <c r="D48" s="30"/>
      <c r="E48" s="39"/>
      <c r="F48" s="17" t="s">
        <v>31</v>
      </c>
      <c r="G48" s="19"/>
      <c r="H48" s="17" t="s">
        <v>31</v>
      </c>
      <c r="I48" s="19"/>
      <c r="J48" s="17" t="s">
        <v>31</v>
      </c>
      <c r="K48" s="19"/>
      <c r="L48" s="28"/>
    </row>
    <row r="49" spans="2:12" ht="65" x14ac:dyDescent="0.35">
      <c r="B49" s="7">
        <v>1</v>
      </c>
      <c r="C49" s="7">
        <v>851</v>
      </c>
      <c r="D49" s="45">
        <v>85195</v>
      </c>
      <c r="E49" s="46"/>
      <c r="F49" s="43">
        <v>3000000</v>
      </c>
      <c r="G49" s="46"/>
      <c r="H49" s="43">
        <v>382500</v>
      </c>
      <c r="I49" s="46"/>
      <c r="J49" s="11">
        <f t="shared" ref="J49:J52" si="0">SUM(F49+H49)</f>
        <v>3382500</v>
      </c>
      <c r="K49" s="42"/>
      <c r="L49" s="7" t="s">
        <v>25</v>
      </c>
    </row>
    <row r="50" spans="2:12" ht="52" x14ac:dyDescent="0.35">
      <c r="B50" s="7">
        <v>2</v>
      </c>
      <c r="C50" s="7">
        <v>921</v>
      </c>
      <c r="D50" s="45">
        <v>92109</v>
      </c>
      <c r="E50" s="46"/>
      <c r="F50" s="43">
        <v>600000</v>
      </c>
      <c r="G50" s="46"/>
      <c r="H50" s="11">
        <v>20000</v>
      </c>
      <c r="I50" s="41"/>
      <c r="J50" s="11">
        <f t="shared" si="0"/>
        <v>620000</v>
      </c>
      <c r="K50" s="42"/>
      <c r="L50" s="7" t="s">
        <v>26</v>
      </c>
    </row>
    <row r="51" spans="2:12" ht="52" x14ac:dyDescent="0.35">
      <c r="B51" s="4">
        <v>3</v>
      </c>
      <c r="C51" s="4">
        <v>921</v>
      </c>
      <c r="D51" s="45">
        <v>92109</v>
      </c>
      <c r="E51" s="46"/>
      <c r="F51" s="11">
        <v>600000</v>
      </c>
      <c r="G51" s="41"/>
      <c r="H51" s="11">
        <v>20000</v>
      </c>
      <c r="I51" s="41"/>
      <c r="J51" s="11">
        <f t="shared" si="0"/>
        <v>620000</v>
      </c>
      <c r="K51" s="42"/>
      <c r="L51" s="7" t="s">
        <v>27</v>
      </c>
    </row>
    <row r="52" spans="2:12" ht="65" x14ac:dyDescent="0.35">
      <c r="B52" s="5">
        <v>4</v>
      </c>
      <c r="C52" s="5">
        <v>921</v>
      </c>
      <c r="D52" s="40">
        <v>92109</v>
      </c>
      <c r="E52" s="41"/>
      <c r="F52" s="11">
        <v>3000000</v>
      </c>
      <c r="G52" s="41"/>
      <c r="H52" s="11">
        <v>377500</v>
      </c>
      <c r="I52" s="41"/>
      <c r="J52" s="11">
        <f t="shared" si="0"/>
        <v>3377500</v>
      </c>
      <c r="K52" s="42"/>
      <c r="L52" s="4" t="s">
        <v>28</v>
      </c>
    </row>
    <row r="53" spans="2:12" x14ac:dyDescent="0.35">
      <c r="B53" s="47" t="s">
        <v>15</v>
      </c>
      <c r="C53" s="48"/>
      <c r="D53" s="48"/>
      <c r="E53" s="49"/>
      <c r="F53" s="20">
        <f>SUM(F49:G52)</f>
        <v>7200000</v>
      </c>
      <c r="G53" s="22"/>
      <c r="H53" s="20">
        <f>SUM(H49:I52)</f>
        <v>800000</v>
      </c>
      <c r="I53" s="22"/>
      <c r="J53" s="20">
        <f>SUM(F53:I53)</f>
        <v>8000000</v>
      </c>
      <c r="K53" s="22"/>
      <c r="L53" s="2"/>
    </row>
  </sheetData>
  <mergeCells count="146">
    <mergeCell ref="D52:E52"/>
    <mergeCell ref="F52:G52"/>
    <mergeCell ref="H52:I52"/>
    <mergeCell ref="J52:K52"/>
    <mergeCell ref="B53:E53"/>
    <mergeCell ref="F53:G53"/>
    <mergeCell ref="H53:I53"/>
    <mergeCell ref="J53:K53"/>
    <mergeCell ref="D49:E49"/>
    <mergeCell ref="F49:G49"/>
    <mergeCell ref="H49:I49"/>
    <mergeCell ref="J49:K49"/>
    <mergeCell ref="D50:E50"/>
    <mergeCell ref="F50:G50"/>
    <mergeCell ref="H50:I50"/>
    <mergeCell ref="J50:K50"/>
    <mergeCell ref="D51:E51"/>
    <mergeCell ref="F51:G51"/>
    <mergeCell ref="H51:I51"/>
    <mergeCell ref="J51:K51"/>
    <mergeCell ref="B45:E45"/>
    <mergeCell ref="F45:I45"/>
    <mergeCell ref="J45:L45"/>
    <mergeCell ref="B46:L46"/>
    <mergeCell ref="B47:B48"/>
    <mergeCell ref="C47:C48"/>
    <mergeCell ref="D47:E48"/>
    <mergeCell ref="F47:G47"/>
    <mergeCell ref="H47:I47"/>
    <mergeCell ref="J47:K47"/>
    <mergeCell ref="L47:L48"/>
    <mergeCell ref="F48:G48"/>
    <mergeCell ref="H48:I48"/>
    <mergeCell ref="J48:K48"/>
    <mergeCell ref="B41:L41"/>
    <mergeCell ref="B42:B43"/>
    <mergeCell ref="C42:C43"/>
    <mergeCell ref="D42:D43"/>
    <mergeCell ref="E42:E43"/>
    <mergeCell ref="F42:I42"/>
    <mergeCell ref="J42:L43"/>
    <mergeCell ref="F43:I43"/>
    <mergeCell ref="F44:I44"/>
    <mergeCell ref="J44:L44"/>
    <mergeCell ref="L31:L33"/>
    <mergeCell ref="B34:B36"/>
    <mergeCell ref="C34:C36"/>
    <mergeCell ref="D34:E36"/>
    <mergeCell ref="F34:G36"/>
    <mergeCell ref="L34:L36"/>
    <mergeCell ref="H34:I34"/>
    <mergeCell ref="J34:K34"/>
    <mergeCell ref="H35:I35"/>
    <mergeCell ref="J35:K35"/>
    <mergeCell ref="B31:B33"/>
    <mergeCell ref="C31:C33"/>
    <mergeCell ref="D31:E33"/>
    <mergeCell ref="F31:G33"/>
    <mergeCell ref="H31:I31"/>
    <mergeCell ref="H32:I32"/>
    <mergeCell ref="B28:B30"/>
    <mergeCell ref="C28:C30"/>
    <mergeCell ref="D28:E30"/>
    <mergeCell ref="L28:L30"/>
    <mergeCell ref="H28:I28"/>
    <mergeCell ref="J28:K28"/>
    <mergeCell ref="H29:I29"/>
    <mergeCell ref="J29:K29"/>
    <mergeCell ref="F28:G30"/>
    <mergeCell ref="H30:I30"/>
    <mergeCell ref="J30:K30"/>
    <mergeCell ref="H22:I24"/>
    <mergeCell ref="B25:B27"/>
    <mergeCell ref="C25:C27"/>
    <mergeCell ref="D25:E27"/>
    <mergeCell ref="F25:G27"/>
    <mergeCell ref="H25:I27"/>
    <mergeCell ref="L16:L18"/>
    <mergeCell ref="F16:G18"/>
    <mergeCell ref="H16:I18"/>
    <mergeCell ref="J16:K18"/>
    <mergeCell ref="L25:L27"/>
    <mergeCell ref="J25:K27"/>
    <mergeCell ref="L22:L24"/>
    <mergeCell ref="J22:K24"/>
    <mergeCell ref="B13:L13"/>
    <mergeCell ref="B6:L6"/>
    <mergeCell ref="B7:L7"/>
    <mergeCell ref="B8:L8"/>
    <mergeCell ref="B9:B10"/>
    <mergeCell ref="C9:C10"/>
    <mergeCell ref="D9:D10"/>
    <mergeCell ref="E9:E10"/>
    <mergeCell ref="F9:I9"/>
    <mergeCell ref="J9:L10"/>
    <mergeCell ref="F10:I10"/>
    <mergeCell ref="F11:I11"/>
    <mergeCell ref="J11:L11"/>
    <mergeCell ref="B12:E12"/>
    <mergeCell ref="F12:I12"/>
    <mergeCell ref="J12:L12"/>
    <mergeCell ref="L14:L15"/>
    <mergeCell ref="F15:G15"/>
    <mergeCell ref="H15:I15"/>
    <mergeCell ref="J15:K15"/>
    <mergeCell ref="J14:K14"/>
    <mergeCell ref="B14:B15"/>
    <mergeCell ref="C14:C15"/>
    <mergeCell ref="D14:E15"/>
    <mergeCell ref="F14:G14"/>
    <mergeCell ref="H14:I14"/>
    <mergeCell ref="B40:E40"/>
    <mergeCell ref="F40:G40"/>
    <mergeCell ref="H40:I40"/>
    <mergeCell ref="J40:K40"/>
    <mergeCell ref="H33:I33"/>
    <mergeCell ref="J33:K33"/>
    <mergeCell ref="J31:K31"/>
    <mergeCell ref="J32:K32"/>
    <mergeCell ref="J36:K36"/>
    <mergeCell ref="J37:K37"/>
    <mergeCell ref="J38:K38"/>
    <mergeCell ref="L37:L39"/>
    <mergeCell ref="F37:G39"/>
    <mergeCell ref="C16:C18"/>
    <mergeCell ref="B16:B18"/>
    <mergeCell ref="D16:E18"/>
    <mergeCell ref="H36:I36"/>
    <mergeCell ref="B37:B39"/>
    <mergeCell ref="C37:C39"/>
    <mergeCell ref="D37:E39"/>
    <mergeCell ref="H37:I37"/>
    <mergeCell ref="H38:I38"/>
    <mergeCell ref="H39:I39"/>
    <mergeCell ref="J39:K39"/>
    <mergeCell ref="C19:C21"/>
    <mergeCell ref="B19:B21"/>
    <mergeCell ref="D19:E21"/>
    <mergeCell ref="L19:L21"/>
    <mergeCell ref="F19:G21"/>
    <mergeCell ref="H19:I21"/>
    <mergeCell ref="J19:K21"/>
    <mergeCell ref="B22:B24"/>
    <mergeCell ref="C22:C24"/>
    <mergeCell ref="D22:E24"/>
    <mergeCell ref="F22:G2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DA76A-FCA3-429A-BB5A-2EDCDC721BD4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Arkusz3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Jadwiga Kośka</dc:creator>
  <cp:lastModifiedBy>Jadwiga Kośka</cp:lastModifiedBy>
  <cp:lastPrinted>2024-06-11T12:40:48Z</cp:lastPrinted>
  <dcterms:created xsi:type="dcterms:W3CDTF">2015-06-05T18:19:34Z</dcterms:created>
  <dcterms:modified xsi:type="dcterms:W3CDTF">2024-06-14T12:19:21Z</dcterms:modified>
</cp:coreProperties>
</file>